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40" windowHeight="11715" activeTab="0"/>
  </bookViews>
  <sheets>
    <sheet name="Прилож 2" sheetId="1" r:id="rId1"/>
    <sheet name="прилож 3" sheetId="2" r:id="rId2"/>
  </sheets>
  <definedNames>
    <definedName name="_xlnm._FilterDatabase" localSheetId="1" hidden="1">'прилож 3'!$A$6:$G$6</definedName>
    <definedName name="_xlnm.Print_Titles" localSheetId="1">'прилож 3'!$4:$5</definedName>
    <definedName name="_xlnm.Print_Area" localSheetId="0">'Прилож 2'!$A$1:$G$47</definedName>
    <definedName name="_xlnm.Print_Area" localSheetId="1">'прилож 3'!$A$1:$G$72</definedName>
  </definedNames>
  <calcPr fullCalcOnLoad="1"/>
</workbook>
</file>

<file path=xl/sharedStrings.xml><?xml version="1.0" encoding="utf-8"?>
<sst xmlns="http://schemas.openxmlformats.org/spreadsheetml/2006/main" count="156" uniqueCount="51">
  <si>
    <t>Статус</t>
  </si>
  <si>
    <t>Всего</t>
  </si>
  <si>
    <t>Муниципальная программа</t>
  </si>
  <si>
    <t>Источники финансирования</t>
  </si>
  <si>
    <t>федеральный бюджет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</si>
  <si>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</si>
  <si>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</si>
  <si>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</si>
  <si>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</si>
  <si>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Ответственный исполнитель, соисполнитель, участник</t>
  </si>
  <si>
    <t>Ресурсное обеспечение реализации муниципальной программы за счет средств городского бюджета</t>
  </si>
  <si>
    <t>Участник 1 - управление ЖКХ мэрии города</t>
  </si>
  <si>
    <t>Участник 2 - подрядные организации</t>
  </si>
  <si>
    <t>Основное мероприятие 1</t>
  </si>
  <si>
    <t>Мероприятие 1.1</t>
  </si>
  <si>
    <t>Мероприятие 1.2</t>
  </si>
  <si>
    <t>Основное мероприятие 2</t>
  </si>
  <si>
    <t>Мероприятие 2.1</t>
  </si>
  <si>
    <t xml:space="preserve"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 </t>
  </si>
  <si>
    <t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</t>
  </si>
  <si>
    <t>Наименование муниципальной программы, подпрограммы, основного мероприятия, мероприятия</t>
  </si>
  <si>
    <t>Мероприятия по строительству, реконструкции, ремонту и эксплуатации зданий и сооружений, находящихся на территории муниципального образования «Город Биробиджан» Еврейской автономной области</t>
  </si>
  <si>
    <t>Сбор, транспортировка, утилизация биологических отходов на территории городского округа</t>
  </si>
  <si>
    <t>Всего, в том числе:</t>
  </si>
  <si>
    <t>Мероприятие 2.2</t>
  </si>
  <si>
    <t>Мероприятие 2.3</t>
  </si>
  <si>
    <t>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</si>
  <si>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</si>
  <si>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</si>
  <si>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</si>
  <si>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ул. Советской;
- территория городского округа в районе ул. Косникова,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</si>
  <si>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                                                                            ул. Советской;
- территория городского округа в районе ул. Косникова,                                       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</si>
  <si>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>Объемы бюджетных ассигнований (тыс. руб.), годы</t>
  </si>
  <si>
    <t>Оценка расходов (тыс. руб.), годы</t>
  </si>
  <si>
    <t xml:space="preserve">Приложение 2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</si>
  <si>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Ответственный исполнитель, участник 1: управление ЖКХ мэрии города</t>
  </si>
  <si>
    <t>Мероприятие 2.4</t>
  </si>
  <si>
    <t>Мероприятия, направленные на осуществление деятельности по обращению с животными без владельцев на территории городского округа</t>
  </si>
  <si>
    <t>Мероприятие 2.5</t>
  </si>
  <si>
    <t>Мероприятие 2.6</t>
  </si>
  <si>
    <t xml:space="preserve">Приложение 3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</si>
  <si>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Исключено постановлением мэрии города от 30.01.2023 № 163</t>
  </si>
  <si>
    <t>Мероприятие 2.7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</si>
  <si>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</si>
  <si>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</si>
  <si>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>Разработка проектно-сметной документации по ликвидации городской свалки отходов, расположенной на земельном участке, имеющем кадастровый номер 79:01:02300055:7                                                            (Еврейская автономная область, г Биробиджан, 1998 км федеральной дороги «Чита-Хабаровск»)</t>
  </si>
  <si>
    <t>Проведение работ по ликвидации городской свалки отходов, расположенной на земельном участке, имеющем кадастровый номер 79:01:02300055:7                                                                                                                 (Еврейская автономная область, г Биробиджан, 1998 км федеральной дороги «Чита-Хабаровск»)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</si>
  <si>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- левобережная защитная дамба на реке Бира в г. Биробиджан;                - правобережная защитная дамба на реке Бира в г. Биробиджан                                      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</si>
  <si>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</si>
  <si>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
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</si>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</sst>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Normal="85" zoomScaleSheetLayoutView="100" zoomScalePageLayoutView="0" workbookViewId="0" topLeftCell="A1">
      <selection activeCell="B30" sqref="B30:B34"/>
    </sheetView>
  </sheetViews>
  <sheetFormatPr defaultColWidth="8.8515625" defaultRowHeight="15"/>
  <cols>
    <col min="1" max="1" width="29.57421875" style="4" customWidth="1"/>
    <col min="2" max="2" width="67.57421875" style="4" customWidth="1"/>
    <col min="3" max="3" width="44.7109375" style="4" customWidth="1"/>
    <col min="4" max="6" width="14.7109375" style="4" customWidth="1"/>
    <col min="7" max="7" width="17.140625" style="4" customWidth="1"/>
    <col min="8" max="16384" width="8.8515625" style="3" customWidth="1"/>
  </cols>
  <sheetData>
    <row r="1" spans="3:7" ht="115.5" customHeight="1">
      <c r="C1" s="5"/>
      <c r="D1" s="20" t="s">
        <v>34</v>
      </c>
      <c r="E1" s="20"/>
      <c r="F1" s="20"/>
      <c r="G1" s="20"/>
    </row>
    <row r="2" spans="3:7" ht="15" customHeight="1">
      <c r="C2" s="5"/>
      <c r="D2" s="8"/>
      <c r="E2" s="8"/>
      <c r="F2" s="8"/>
      <c r="G2" s="8"/>
    </row>
    <row r="3" spans="1:7" ht="23.25" customHeight="1">
      <c r="A3" s="14" t="s">
        <v>10</v>
      </c>
      <c r="B3" s="14"/>
      <c r="C3" s="14"/>
      <c r="D3" s="14"/>
      <c r="E3" s="14"/>
      <c r="F3" s="14"/>
      <c r="G3" s="14"/>
    </row>
    <row r="5" spans="1:7" ht="38.25" customHeight="1">
      <c r="A5" s="15" t="s">
        <v>0</v>
      </c>
      <c r="B5" s="15" t="s">
        <v>20</v>
      </c>
      <c r="C5" s="15" t="s">
        <v>9</v>
      </c>
      <c r="D5" s="15" t="s">
        <v>32</v>
      </c>
      <c r="E5" s="15"/>
      <c r="F5" s="15"/>
      <c r="G5" s="15"/>
    </row>
    <row r="6" spans="1:7" ht="15.75">
      <c r="A6" s="15"/>
      <c r="B6" s="15"/>
      <c r="C6" s="15"/>
      <c r="D6" s="7" t="s">
        <v>1</v>
      </c>
      <c r="E6" s="7" t="s">
        <v>27</v>
      </c>
      <c r="F6" s="7" t="s">
        <v>28</v>
      </c>
      <c r="G6" s="7" t="s">
        <v>29</v>
      </c>
    </row>
    <row r="7" spans="1:7" ht="20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3" customHeight="1">
      <c r="A8" s="17" t="s">
        <v>2</v>
      </c>
      <c r="B8" s="17" t="s">
        <v>26</v>
      </c>
      <c r="C8" s="6" t="s">
        <v>23</v>
      </c>
      <c r="D8" s="9">
        <f aca="true" t="shared" si="0" ref="D8:D13">SUM(E8:G8)</f>
        <v>9288.9</v>
      </c>
      <c r="E8" s="9">
        <f>E9</f>
        <v>2363.9</v>
      </c>
      <c r="F8" s="9">
        <f>F9</f>
        <v>4200</v>
      </c>
      <c r="G8" s="9">
        <f>G9</f>
        <v>2725</v>
      </c>
    </row>
    <row r="9" spans="1:7" ht="36" customHeight="1">
      <c r="A9" s="17"/>
      <c r="B9" s="17"/>
      <c r="C9" s="6" t="s">
        <v>35</v>
      </c>
      <c r="D9" s="9">
        <f t="shared" si="0"/>
        <v>9288.9</v>
      </c>
      <c r="E9" s="9">
        <f aca="true" t="shared" si="1" ref="E9:G10">E12+E22</f>
        <v>2363.9</v>
      </c>
      <c r="F9" s="9">
        <f t="shared" si="1"/>
        <v>4200</v>
      </c>
      <c r="G9" s="9">
        <f t="shared" si="1"/>
        <v>2725</v>
      </c>
    </row>
    <row r="10" spans="1:7" ht="24.75" customHeight="1">
      <c r="A10" s="17"/>
      <c r="B10" s="17"/>
      <c r="C10" s="6" t="s">
        <v>12</v>
      </c>
      <c r="D10" s="9">
        <f t="shared" si="0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</row>
    <row r="11" spans="1:7" ht="33" customHeight="1">
      <c r="A11" s="17" t="s">
        <v>13</v>
      </c>
      <c r="B11" s="17" t="s">
        <v>21</v>
      </c>
      <c r="C11" s="6" t="s">
        <v>23</v>
      </c>
      <c r="D11" s="9">
        <f t="shared" si="0"/>
        <v>1376.1</v>
      </c>
      <c r="E11" s="9">
        <f>E12+E13</f>
        <v>176.1</v>
      </c>
      <c r="F11" s="9">
        <f>F12+F13</f>
        <v>600</v>
      </c>
      <c r="G11" s="9">
        <f>G12+G13</f>
        <v>600</v>
      </c>
    </row>
    <row r="12" spans="1:7" ht="33" customHeight="1">
      <c r="A12" s="17"/>
      <c r="B12" s="17"/>
      <c r="C12" s="6" t="s">
        <v>11</v>
      </c>
      <c r="D12" s="9">
        <f t="shared" si="0"/>
        <v>1376.1</v>
      </c>
      <c r="E12" s="9">
        <f aca="true" t="shared" si="2" ref="E12:G13">E15+E18</f>
        <v>176.1</v>
      </c>
      <c r="F12" s="9">
        <f t="shared" si="2"/>
        <v>600</v>
      </c>
      <c r="G12" s="9">
        <f t="shared" si="2"/>
        <v>600</v>
      </c>
    </row>
    <row r="13" spans="1:7" ht="33" customHeight="1">
      <c r="A13" s="17"/>
      <c r="B13" s="17"/>
      <c r="C13" s="6" t="s">
        <v>12</v>
      </c>
      <c r="D13" s="9">
        <f t="shared" si="0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ht="33" customHeight="1">
      <c r="A14" s="17" t="s">
        <v>14</v>
      </c>
      <c r="B14" s="17" t="s">
        <v>47</v>
      </c>
      <c r="C14" s="6" t="s">
        <v>23</v>
      </c>
      <c r="D14" s="9">
        <f>E14+F14+G14</f>
        <v>689.1</v>
      </c>
      <c r="E14" s="9">
        <f>E15+E16</f>
        <v>89.1</v>
      </c>
      <c r="F14" s="9">
        <f>F15+F16</f>
        <v>300</v>
      </c>
      <c r="G14" s="9">
        <f>G15+G16</f>
        <v>300</v>
      </c>
    </row>
    <row r="15" spans="1:7" ht="33" customHeight="1">
      <c r="A15" s="17"/>
      <c r="B15" s="17"/>
      <c r="C15" s="6" t="s">
        <v>11</v>
      </c>
      <c r="D15" s="9">
        <f>SUM(E15:G15)</f>
        <v>689.1</v>
      </c>
      <c r="E15" s="9">
        <f>300-210.9</f>
        <v>89.1</v>
      </c>
      <c r="F15" s="9">
        <v>300</v>
      </c>
      <c r="G15" s="9">
        <v>300</v>
      </c>
    </row>
    <row r="16" spans="1:7" ht="33" customHeight="1">
      <c r="A16" s="17"/>
      <c r="B16" s="17"/>
      <c r="C16" s="6" t="s">
        <v>12</v>
      </c>
      <c r="D16" s="9">
        <f>SUM(E16:G16)</f>
        <v>0</v>
      </c>
      <c r="E16" s="9">
        <v>0</v>
      </c>
      <c r="F16" s="9">
        <v>0</v>
      </c>
      <c r="G16" s="9">
        <v>0</v>
      </c>
    </row>
    <row r="17" spans="1:7" ht="42" customHeight="1">
      <c r="A17" s="17" t="s">
        <v>15</v>
      </c>
      <c r="B17" s="17" t="s">
        <v>48</v>
      </c>
      <c r="C17" s="6" t="s">
        <v>23</v>
      </c>
      <c r="D17" s="9">
        <f>E17+F17+G17</f>
        <v>687</v>
      </c>
      <c r="E17" s="9">
        <f>E18+E19</f>
        <v>87</v>
      </c>
      <c r="F17" s="9">
        <f>F18+F19</f>
        <v>300</v>
      </c>
      <c r="G17" s="9">
        <f>G18+G19</f>
        <v>300</v>
      </c>
    </row>
    <row r="18" spans="1:7" ht="42" customHeight="1">
      <c r="A18" s="17"/>
      <c r="B18" s="17"/>
      <c r="C18" s="6" t="s">
        <v>11</v>
      </c>
      <c r="D18" s="9">
        <f>E18+F18+G18</f>
        <v>687</v>
      </c>
      <c r="E18" s="9">
        <f>300-213</f>
        <v>87</v>
      </c>
      <c r="F18" s="9">
        <v>300</v>
      </c>
      <c r="G18" s="9">
        <v>300</v>
      </c>
    </row>
    <row r="19" spans="1:7" ht="42" customHeight="1">
      <c r="A19" s="17"/>
      <c r="B19" s="17"/>
      <c r="C19" s="6" t="s">
        <v>12</v>
      </c>
      <c r="D19" s="9">
        <f>E19+F19+G19</f>
        <v>0</v>
      </c>
      <c r="E19" s="9">
        <v>0</v>
      </c>
      <c r="F19" s="9">
        <v>0</v>
      </c>
      <c r="G19" s="9">
        <v>0</v>
      </c>
    </row>
    <row r="20" spans="1:7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ht="34.5" customHeight="1">
      <c r="A21" s="17" t="s">
        <v>16</v>
      </c>
      <c r="B21" s="17" t="s">
        <v>19</v>
      </c>
      <c r="C21" s="6" t="s">
        <v>23</v>
      </c>
      <c r="D21" s="9">
        <f aca="true" t="shared" si="3" ref="D21:D26">SUM(E21:G21)</f>
        <v>7912.8</v>
      </c>
      <c r="E21" s="9">
        <f>E22+E23</f>
        <v>2187.8</v>
      </c>
      <c r="F21" s="9">
        <f>F22+F23</f>
        <v>3600</v>
      </c>
      <c r="G21" s="9">
        <f>G22+G23</f>
        <v>2125</v>
      </c>
    </row>
    <row r="22" spans="1:7" ht="34.5" customHeight="1">
      <c r="A22" s="17"/>
      <c r="B22" s="17"/>
      <c r="C22" s="6" t="s">
        <v>11</v>
      </c>
      <c r="D22" s="9">
        <f t="shared" si="3"/>
        <v>7912.8</v>
      </c>
      <c r="E22" s="9">
        <f>E25+E31+E37+E40+E43+E46</f>
        <v>2187.8</v>
      </c>
      <c r="F22" s="9">
        <f>F25+F31+F37+F40+F43+F46</f>
        <v>3600</v>
      </c>
      <c r="G22" s="9">
        <f>G25+G31+G37+G40+G43+G46</f>
        <v>2125</v>
      </c>
    </row>
    <row r="23" spans="1:7" ht="34.5" customHeight="1">
      <c r="A23" s="17"/>
      <c r="B23" s="17"/>
      <c r="C23" s="6" t="s">
        <v>12</v>
      </c>
      <c r="D23" s="9">
        <f t="shared" si="3"/>
        <v>0</v>
      </c>
      <c r="E23" s="9">
        <f>E26+E29+E32</f>
        <v>0</v>
      </c>
      <c r="F23" s="9">
        <f>F26+F29+F32</f>
        <v>0</v>
      </c>
      <c r="G23" s="9">
        <f>G26+G29+G32</f>
        <v>0</v>
      </c>
    </row>
    <row r="24" spans="1:7" ht="34.5" customHeight="1">
      <c r="A24" s="17" t="s">
        <v>17</v>
      </c>
      <c r="B24" s="17" t="s">
        <v>22</v>
      </c>
      <c r="C24" s="6" t="s">
        <v>23</v>
      </c>
      <c r="D24" s="9">
        <f t="shared" si="3"/>
        <v>900</v>
      </c>
      <c r="E24" s="9">
        <f>E25+E26</f>
        <v>300</v>
      </c>
      <c r="F24" s="9">
        <f>F25+F26</f>
        <v>300</v>
      </c>
      <c r="G24" s="9">
        <f>G25+G26</f>
        <v>300</v>
      </c>
    </row>
    <row r="25" spans="1:7" ht="34.5" customHeight="1">
      <c r="A25" s="17"/>
      <c r="B25" s="17"/>
      <c r="C25" s="6" t="s">
        <v>11</v>
      </c>
      <c r="D25" s="9">
        <f t="shared" si="3"/>
        <v>900</v>
      </c>
      <c r="E25" s="9">
        <v>300</v>
      </c>
      <c r="F25" s="9">
        <v>300</v>
      </c>
      <c r="G25" s="9">
        <v>300</v>
      </c>
    </row>
    <row r="26" spans="1:7" ht="34.5" customHeight="1">
      <c r="A26" s="17"/>
      <c r="B26" s="17"/>
      <c r="C26" s="6" t="s">
        <v>12</v>
      </c>
      <c r="D26" s="9">
        <f t="shared" si="3"/>
        <v>0</v>
      </c>
      <c r="E26" s="9">
        <v>0</v>
      </c>
      <c r="F26" s="9">
        <v>0</v>
      </c>
      <c r="G26" s="9">
        <v>0</v>
      </c>
    </row>
    <row r="27" spans="1:7" ht="28.5" customHeight="1">
      <c r="A27" s="11" t="s">
        <v>24</v>
      </c>
      <c r="B27" s="11" t="s">
        <v>41</v>
      </c>
      <c r="C27" s="6"/>
      <c r="D27" s="9"/>
      <c r="E27" s="9"/>
      <c r="F27" s="9"/>
      <c r="G27" s="9"/>
    </row>
    <row r="28" spans="1:7" ht="34.5" customHeight="1" hidden="1">
      <c r="A28" s="11"/>
      <c r="B28" s="11"/>
      <c r="C28" s="6"/>
      <c r="D28" s="9"/>
      <c r="E28" s="9"/>
      <c r="F28" s="9"/>
      <c r="G28" s="9"/>
    </row>
    <row r="29" spans="1:7" ht="34.5" customHeight="1" hidden="1">
      <c r="A29" s="11"/>
      <c r="B29" s="11"/>
      <c r="C29" s="6"/>
      <c r="D29" s="9"/>
      <c r="E29" s="9"/>
      <c r="F29" s="9"/>
      <c r="G29" s="9"/>
    </row>
    <row r="30" spans="1:7" ht="27.75" customHeight="1">
      <c r="A30" s="17" t="s">
        <v>25</v>
      </c>
      <c r="B30" s="19" t="s">
        <v>31</v>
      </c>
      <c r="C30" s="6" t="s">
        <v>23</v>
      </c>
      <c r="D30" s="9">
        <f>SUM(E30:G30)</f>
        <v>3650</v>
      </c>
      <c r="E30" s="9">
        <f>E31+E32</f>
        <v>0</v>
      </c>
      <c r="F30" s="9">
        <f>F31+F32</f>
        <v>1825</v>
      </c>
      <c r="G30" s="9">
        <f>G31+G32</f>
        <v>1825</v>
      </c>
    </row>
    <row r="31" spans="1:7" ht="27.75" customHeight="1">
      <c r="A31" s="17"/>
      <c r="B31" s="19"/>
      <c r="C31" s="6" t="s">
        <v>11</v>
      </c>
      <c r="D31" s="9">
        <f>SUM(E31:G31)</f>
        <v>3650</v>
      </c>
      <c r="E31" s="9">
        <f>1600+225-1825</f>
        <v>0</v>
      </c>
      <c r="F31" s="9">
        <f>1600+225</f>
        <v>1825</v>
      </c>
      <c r="G31" s="9">
        <f>1600+225</f>
        <v>1825</v>
      </c>
    </row>
    <row r="32" spans="1:7" ht="267.75" customHeight="1">
      <c r="A32" s="17"/>
      <c r="B32" s="19"/>
      <c r="C32" s="17" t="s">
        <v>12</v>
      </c>
      <c r="D32" s="18">
        <f>SUM(E32:G32)</f>
        <v>0</v>
      </c>
      <c r="E32" s="18">
        <v>0</v>
      </c>
      <c r="F32" s="18">
        <v>0</v>
      </c>
      <c r="G32" s="18">
        <v>0</v>
      </c>
    </row>
    <row r="33" spans="1:7" ht="14.25" customHeight="1">
      <c r="A33" s="17"/>
      <c r="B33" s="19"/>
      <c r="C33" s="17"/>
      <c r="D33" s="18"/>
      <c r="E33" s="18"/>
      <c r="F33" s="18"/>
      <c r="G33" s="18"/>
    </row>
    <row r="34" spans="1:7" ht="17.25" customHeight="1">
      <c r="A34" s="17"/>
      <c r="B34" s="19"/>
      <c r="C34" s="17"/>
      <c r="D34" s="18"/>
      <c r="E34" s="18"/>
      <c r="F34" s="18"/>
      <c r="G34" s="18"/>
    </row>
    <row r="35" spans="1:7" ht="15.75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</row>
    <row r="36" spans="1:7" ht="21" customHeight="1">
      <c r="A36" s="16" t="s">
        <v>36</v>
      </c>
      <c r="B36" s="17" t="s">
        <v>37</v>
      </c>
      <c r="C36" s="6" t="s">
        <v>23</v>
      </c>
      <c r="D36" s="9">
        <f>SUM(E36:G36)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7" ht="21" customHeight="1">
      <c r="A37" s="16"/>
      <c r="B37" s="17"/>
      <c r="C37" s="6" t="s">
        <v>11</v>
      </c>
      <c r="D37" s="9">
        <f>SUM(E37:G37)</f>
        <v>0</v>
      </c>
      <c r="E37" s="9">
        <v>0</v>
      </c>
      <c r="F37" s="9">
        <v>0</v>
      </c>
      <c r="G37" s="9">
        <v>0</v>
      </c>
    </row>
    <row r="38" spans="1:7" ht="21" customHeight="1">
      <c r="A38" s="16"/>
      <c r="B38" s="17"/>
      <c r="C38" s="6" t="s">
        <v>12</v>
      </c>
      <c r="D38" s="9">
        <f>SUM(E38:G38)</f>
        <v>0</v>
      </c>
      <c r="E38" s="9">
        <v>0</v>
      </c>
      <c r="F38" s="9">
        <v>0</v>
      </c>
      <c r="G38" s="9">
        <v>0</v>
      </c>
    </row>
    <row r="39" spans="1:7" ht="29.25" customHeight="1">
      <c r="A39" s="21" t="s">
        <v>38</v>
      </c>
      <c r="B39" s="24" t="s">
        <v>45</v>
      </c>
      <c r="C39" s="6" t="s">
        <v>23</v>
      </c>
      <c r="D39" s="9">
        <f aca="true" t="shared" si="4" ref="D39:D44">SUM(E39:G39)</f>
        <v>1475</v>
      </c>
      <c r="E39" s="9">
        <f>E40+E41</f>
        <v>1475</v>
      </c>
      <c r="F39" s="9">
        <f>F40+F41</f>
        <v>0</v>
      </c>
      <c r="G39" s="9">
        <f>G40+G41</f>
        <v>0</v>
      </c>
    </row>
    <row r="40" spans="1:7" ht="29.25" customHeight="1">
      <c r="A40" s="22"/>
      <c r="B40" s="25"/>
      <c r="C40" s="6" t="s">
        <v>11</v>
      </c>
      <c r="D40" s="9">
        <f t="shared" si="4"/>
        <v>1475</v>
      </c>
      <c r="E40" s="9">
        <f>0+1475</f>
        <v>1475</v>
      </c>
      <c r="F40" s="9">
        <v>0</v>
      </c>
      <c r="G40" s="9">
        <v>0</v>
      </c>
    </row>
    <row r="41" spans="1:7" ht="29.25" customHeight="1">
      <c r="A41" s="23"/>
      <c r="B41" s="26"/>
      <c r="C41" s="6" t="s">
        <v>12</v>
      </c>
      <c r="D41" s="9">
        <f t="shared" si="4"/>
        <v>0</v>
      </c>
      <c r="E41" s="9">
        <v>0</v>
      </c>
      <c r="F41" s="9">
        <v>0</v>
      </c>
      <c r="G41" s="9">
        <v>0</v>
      </c>
    </row>
    <row r="42" spans="1:7" ht="29.25" customHeight="1">
      <c r="A42" s="21" t="s">
        <v>39</v>
      </c>
      <c r="B42" s="24" t="s">
        <v>46</v>
      </c>
      <c r="C42" s="6" t="s">
        <v>23</v>
      </c>
      <c r="D42" s="9">
        <f t="shared" si="4"/>
        <v>1475</v>
      </c>
      <c r="E42" s="9">
        <f>E43+E44</f>
        <v>0</v>
      </c>
      <c r="F42" s="9">
        <f>F43+F44</f>
        <v>1475</v>
      </c>
      <c r="G42" s="9">
        <f>G43+G44</f>
        <v>0</v>
      </c>
    </row>
    <row r="43" spans="1:7" ht="29.25" customHeight="1">
      <c r="A43" s="22"/>
      <c r="B43" s="25"/>
      <c r="C43" s="6" t="s">
        <v>11</v>
      </c>
      <c r="D43" s="9">
        <f t="shared" si="4"/>
        <v>1475</v>
      </c>
      <c r="E43" s="9">
        <v>0</v>
      </c>
      <c r="F43" s="9">
        <f>0+1475</f>
        <v>1475</v>
      </c>
      <c r="G43" s="9">
        <v>0</v>
      </c>
    </row>
    <row r="44" spans="1:7" ht="29.25" customHeight="1">
      <c r="A44" s="23"/>
      <c r="B44" s="26"/>
      <c r="C44" s="6" t="s">
        <v>12</v>
      </c>
      <c r="D44" s="9">
        <f t="shared" si="4"/>
        <v>0</v>
      </c>
      <c r="E44" s="9">
        <v>0</v>
      </c>
      <c r="F44" s="9">
        <v>0</v>
      </c>
      <c r="G44" s="9">
        <v>0</v>
      </c>
    </row>
    <row r="45" spans="1:7" ht="27.75" customHeight="1">
      <c r="A45" s="16" t="s">
        <v>42</v>
      </c>
      <c r="B45" s="17" t="s">
        <v>44</v>
      </c>
      <c r="C45" s="6" t="s">
        <v>23</v>
      </c>
      <c r="D45" s="9">
        <f>SUM(E45:G45)</f>
        <v>412.8</v>
      </c>
      <c r="E45" s="9">
        <f>E46+E47</f>
        <v>412.8</v>
      </c>
      <c r="F45" s="9">
        <f>F46+F47</f>
        <v>0</v>
      </c>
      <c r="G45" s="9">
        <f>G46+G47</f>
        <v>0</v>
      </c>
    </row>
    <row r="46" spans="1:7" ht="27.75" customHeight="1">
      <c r="A46" s="16"/>
      <c r="B46" s="17"/>
      <c r="C46" s="6" t="s">
        <v>11</v>
      </c>
      <c r="D46" s="9">
        <f>SUM(E46:G46)</f>
        <v>412.8</v>
      </c>
      <c r="E46" s="9">
        <f>0+412.8</f>
        <v>412.8</v>
      </c>
      <c r="F46" s="9">
        <f>0</f>
        <v>0</v>
      </c>
      <c r="G46" s="9">
        <v>0</v>
      </c>
    </row>
    <row r="47" spans="1:7" ht="27.75" customHeight="1">
      <c r="A47" s="16"/>
      <c r="B47" s="17"/>
      <c r="C47" s="6" t="s">
        <v>12</v>
      </c>
      <c r="D47" s="9">
        <f>SUM(E47:G47)</f>
        <v>0</v>
      </c>
      <c r="E47" s="9">
        <v>0</v>
      </c>
      <c r="F47" s="9">
        <v>0</v>
      </c>
      <c r="G47" s="9">
        <v>0</v>
      </c>
    </row>
  </sheetData>
  <sheetProtection/>
  <mergeCells count="33">
    <mergeCell ref="A42:A44"/>
    <mergeCell ref="A17:A19"/>
    <mergeCell ref="B24:B26"/>
    <mergeCell ref="A24:A26"/>
    <mergeCell ref="B39:B41"/>
    <mergeCell ref="A39:A41"/>
    <mergeCell ref="B42:B44"/>
    <mergeCell ref="C32:C34"/>
    <mergeCell ref="D32:D34"/>
    <mergeCell ref="E32:E34"/>
    <mergeCell ref="F32:F34"/>
    <mergeCell ref="A36:A38"/>
    <mergeCell ref="B36:B38"/>
    <mergeCell ref="A14:A16"/>
    <mergeCell ref="B21:B23"/>
    <mergeCell ref="B17:B19"/>
    <mergeCell ref="A21:A23"/>
    <mergeCell ref="B14:B16"/>
    <mergeCell ref="D1:G1"/>
    <mergeCell ref="A11:A13"/>
    <mergeCell ref="B11:B13"/>
    <mergeCell ref="A8:A10"/>
    <mergeCell ref="B8:B10"/>
    <mergeCell ref="A3:G3"/>
    <mergeCell ref="C5:C6"/>
    <mergeCell ref="B5:B6"/>
    <mergeCell ref="A5:A6"/>
    <mergeCell ref="D5:G5"/>
    <mergeCell ref="A45:A47"/>
    <mergeCell ref="B45:B47"/>
    <mergeCell ref="G32:G34"/>
    <mergeCell ref="B30:B34"/>
    <mergeCell ref="A30:A34"/>
  </mergeCells>
  <printOptions horizontalCentered="1"/>
  <pageMargins left="0.5905511811023623" right="0.5905511811023623" top="0.9448818897637796" bottom="0.5905511811023623" header="0.31496062992125984" footer="0.31496062992125984"/>
  <pageSetup fitToHeight="3" horizontalDpi="600" verticalDpi="600" orientation="landscape" paperSize="9" scale="65" r:id="rId1"/>
  <rowBreaks count="2" manualBreakCount="2">
    <brk id="19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Normal="85" zoomScaleSheetLayoutView="100" zoomScalePageLayoutView="0" workbookViewId="0" topLeftCell="A1">
      <selection activeCell="H4" sqref="H1:H16384"/>
    </sheetView>
  </sheetViews>
  <sheetFormatPr defaultColWidth="8.8515625" defaultRowHeight="15"/>
  <cols>
    <col min="1" max="1" width="30.7109375" style="1" customWidth="1"/>
    <col min="2" max="2" width="64.57421875" style="1" customWidth="1"/>
    <col min="3" max="3" width="35.421875" style="1" customWidth="1"/>
    <col min="4" max="7" width="15.421875" style="1" customWidth="1"/>
    <col min="8" max="16384" width="8.8515625" style="3" customWidth="1"/>
  </cols>
  <sheetData>
    <row r="1" spans="2:7" ht="126" customHeight="1">
      <c r="B1" s="2"/>
      <c r="D1" s="20" t="s">
        <v>40</v>
      </c>
      <c r="E1" s="20"/>
      <c r="F1" s="20"/>
      <c r="G1" s="20"/>
    </row>
    <row r="2" spans="1:7" ht="31.5" customHeight="1">
      <c r="A2" s="31" t="s">
        <v>8</v>
      </c>
      <c r="B2" s="31"/>
      <c r="C2" s="31"/>
      <c r="D2" s="31"/>
      <c r="E2" s="31"/>
      <c r="F2" s="31"/>
      <c r="G2" s="31"/>
    </row>
    <row r="3" spans="5:7" ht="15.75">
      <c r="E3" s="30"/>
      <c r="F3" s="30"/>
      <c r="G3" s="30"/>
    </row>
    <row r="4" spans="1:7" ht="15.75" customHeight="1">
      <c r="A4" s="15" t="s">
        <v>0</v>
      </c>
      <c r="B4" s="15" t="s">
        <v>20</v>
      </c>
      <c r="C4" s="15" t="s">
        <v>3</v>
      </c>
      <c r="D4" s="15" t="s">
        <v>33</v>
      </c>
      <c r="E4" s="15"/>
      <c r="F4" s="15"/>
      <c r="G4" s="15"/>
    </row>
    <row r="5" spans="1:7" ht="15.75">
      <c r="A5" s="15"/>
      <c r="B5" s="15"/>
      <c r="C5" s="15"/>
      <c r="D5" s="7" t="s">
        <v>1</v>
      </c>
      <c r="E5" s="7" t="s">
        <v>27</v>
      </c>
      <c r="F5" s="7" t="s">
        <v>28</v>
      </c>
      <c r="G5" s="7" t="s">
        <v>29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customHeight="1">
      <c r="A7" s="19" t="s">
        <v>2</v>
      </c>
      <c r="B7" s="19" t="s">
        <v>26</v>
      </c>
      <c r="C7" s="11" t="s">
        <v>23</v>
      </c>
      <c r="D7" s="9">
        <f>SUM(E7:G7)</f>
        <v>25553.1</v>
      </c>
      <c r="E7" s="9">
        <f>SUM(E8:E11)</f>
        <v>12628.1</v>
      </c>
      <c r="F7" s="9">
        <f>SUM(F8:F11)</f>
        <v>7200</v>
      </c>
      <c r="G7" s="9">
        <f>SUM(G8:G11)</f>
        <v>5725</v>
      </c>
    </row>
    <row r="8" spans="1:7" ht="26.25" customHeight="1">
      <c r="A8" s="19"/>
      <c r="B8" s="19"/>
      <c r="C8" s="11" t="s">
        <v>4</v>
      </c>
      <c r="D8" s="9">
        <f>SUM(E8:G8)</f>
        <v>0</v>
      </c>
      <c r="E8" s="9">
        <f aca="true" t="shared" si="0" ref="E8:G11">E13+E29</f>
        <v>0</v>
      </c>
      <c r="F8" s="9">
        <f t="shared" si="0"/>
        <v>0</v>
      </c>
      <c r="G8" s="9">
        <f t="shared" si="0"/>
        <v>0</v>
      </c>
    </row>
    <row r="9" spans="1:7" ht="26.25" customHeight="1">
      <c r="A9" s="19"/>
      <c r="B9" s="19"/>
      <c r="C9" s="11" t="s">
        <v>6</v>
      </c>
      <c r="D9" s="9">
        <f>SUM(E9:G9)</f>
        <v>16264.2</v>
      </c>
      <c r="E9" s="9">
        <f t="shared" si="0"/>
        <v>10264.2</v>
      </c>
      <c r="F9" s="9">
        <f t="shared" si="0"/>
        <v>3000</v>
      </c>
      <c r="G9" s="9">
        <f t="shared" si="0"/>
        <v>3000</v>
      </c>
    </row>
    <row r="10" spans="1:7" ht="26.25" customHeight="1">
      <c r="A10" s="19"/>
      <c r="B10" s="19"/>
      <c r="C10" s="11" t="s">
        <v>7</v>
      </c>
      <c r="D10" s="9">
        <f aca="true" t="shared" si="1" ref="D10:D32">SUM(E10:G10)</f>
        <v>9288.9</v>
      </c>
      <c r="E10" s="9">
        <f t="shared" si="0"/>
        <v>2363.9</v>
      </c>
      <c r="F10" s="9">
        <f t="shared" si="0"/>
        <v>4200</v>
      </c>
      <c r="G10" s="9">
        <f t="shared" si="0"/>
        <v>2725</v>
      </c>
    </row>
    <row r="11" spans="1:7" ht="26.25" customHeight="1">
      <c r="A11" s="19"/>
      <c r="B11" s="19"/>
      <c r="C11" s="11" t="s">
        <v>5</v>
      </c>
      <c r="D11" s="9">
        <f t="shared" si="1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</row>
    <row r="12" spans="1:7" ht="26.25" customHeight="1">
      <c r="A12" s="27" t="s">
        <v>13</v>
      </c>
      <c r="B12" s="19" t="s">
        <v>21</v>
      </c>
      <c r="C12" s="11" t="s">
        <v>23</v>
      </c>
      <c r="D12" s="9">
        <f t="shared" si="1"/>
        <v>1376.1</v>
      </c>
      <c r="E12" s="9">
        <f>SUM(E13:E16)</f>
        <v>176.1</v>
      </c>
      <c r="F12" s="9">
        <f>SUM(F13:F16)</f>
        <v>600</v>
      </c>
      <c r="G12" s="9">
        <f>SUM(G13:G16)</f>
        <v>600</v>
      </c>
    </row>
    <row r="13" spans="1:7" ht="26.25" customHeight="1">
      <c r="A13" s="28"/>
      <c r="B13" s="19"/>
      <c r="C13" s="11" t="s">
        <v>4</v>
      </c>
      <c r="D13" s="9">
        <f t="shared" si="1"/>
        <v>0</v>
      </c>
      <c r="E13" s="9">
        <f aca="true" t="shared" si="2" ref="E13:G16">E18+E24</f>
        <v>0</v>
      </c>
      <c r="F13" s="9">
        <f t="shared" si="2"/>
        <v>0</v>
      </c>
      <c r="G13" s="9">
        <f t="shared" si="2"/>
        <v>0</v>
      </c>
    </row>
    <row r="14" spans="1:7" ht="26.25" customHeight="1">
      <c r="A14" s="28"/>
      <c r="B14" s="19"/>
      <c r="C14" s="11" t="s">
        <v>6</v>
      </c>
      <c r="D14" s="9">
        <f t="shared" si="1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</row>
    <row r="15" spans="1:7" ht="26.25" customHeight="1">
      <c r="A15" s="28"/>
      <c r="B15" s="19"/>
      <c r="C15" s="11" t="s">
        <v>7</v>
      </c>
      <c r="D15" s="9">
        <f t="shared" si="1"/>
        <v>1376.1</v>
      </c>
      <c r="E15" s="9">
        <f>E20+E26</f>
        <v>176.1</v>
      </c>
      <c r="F15" s="9">
        <f t="shared" si="2"/>
        <v>600</v>
      </c>
      <c r="G15" s="9">
        <f t="shared" si="2"/>
        <v>600</v>
      </c>
    </row>
    <row r="16" spans="1:10" ht="26.25" customHeight="1">
      <c r="A16" s="29"/>
      <c r="B16" s="19"/>
      <c r="C16" s="11" t="s">
        <v>5</v>
      </c>
      <c r="D16" s="9">
        <f t="shared" si="1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J16" s="10"/>
    </row>
    <row r="17" spans="1:7" ht="26.25" customHeight="1">
      <c r="A17" s="19" t="s">
        <v>14</v>
      </c>
      <c r="B17" s="19" t="s">
        <v>49</v>
      </c>
      <c r="C17" s="11" t="s">
        <v>23</v>
      </c>
      <c r="D17" s="9">
        <f>SUM(E17:G17)</f>
        <v>689.1</v>
      </c>
      <c r="E17" s="9">
        <f>SUM(E18:E21)</f>
        <v>89.1</v>
      </c>
      <c r="F17" s="9">
        <f>SUM(F18:F21)</f>
        <v>300</v>
      </c>
      <c r="G17" s="9">
        <f>SUM(G18:G21)</f>
        <v>300</v>
      </c>
    </row>
    <row r="18" spans="1:7" ht="26.25" customHeight="1">
      <c r="A18" s="19"/>
      <c r="B18" s="19"/>
      <c r="C18" s="11" t="s">
        <v>4</v>
      </c>
      <c r="D18" s="9">
        <f>SUM(E18:G18)</f>
        <v>0</v>
      </c>
      <c r="E18" s="9">
        <v>0</v>
      </c>
      <c r="F18" s="9">
        <v>0</v>
      </c>
      <c r="G18" s="9">
        <v>0</v>
      </c>
    </row>
    <row r="19" spans="1:7" ht="26.25" customHeight="1">
      <c r="A19" s="19"/>
      <c r="B19" s="19"/>
      <c r="C19" s="11" t="s">
        <v>6</v>
      </c>
      <c r="D19" s="9">
        <f>SUM(E19:G19)</f>
        <v>0</v>
      </c>
      <c r="E19" s="9">
        <v>0</v>
      </c>
      <c r="F19" s="9">
        <v>0</v>
      </c>
      <c r="G19" s="9">
        <v>0</v>
      </c>
    </row>
    <row r="20" spans="1:7" ht="26.25" customHeight="1">
      <c r="A20" s="19"/>
      <c r="B20" s="19"/>
      <c r="C20" s="11" t="s">
        <v>7</v>
      </c>
      <c r="D20" s="9">
        <f>SUM(E20:G20)</f>
        <v>689.1</v>
      </c>
      <c r="E20" s="9">
        <f>'Прилож 2'!E15</f>
        <v>89.1</v>
      </c>
      <c r="F20" s="9">
        <f>'Прилож 2'!F15</f>
        <v>300</v>
      </c>
      <c r="G20" s="9">
        <f>'Прилож 2'!G15</f>
        <v>300</v>
      </c>
    </row>
    <row r="21" spans="1:7" ht="26.25" customHeight="1">
      <c r="A21" s="19"/>
      <c r="B21" s="19"/>
      <c r="C21" s="11" t="s">
        <v>5</v>
      </c>
      <c r="D21" s="9">
        <f>SUM(E21:G21)</f>
        <v>0</v>
      </c>
      <c r="E21" s="9">
        <v>0</v>
      </c>
      <c r="F21" s="9">
        <v>0</v>
      </c>
      <c r="G21" s="9">
        <v>0</v>
      </c>
    </row>
    <row r="22" spans="1:7" ht="15.75">
      <c r="A22" s="7">
        <v>1</v>
      </c>
      <c r="B22" s="7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</row>
    <row r="23" spans="1:7" ht="24" customHeight="1">
      <c r="A23" s="24" t="s">
        <v>15</v>
      </c>
      <c r="B23" s="24" t="s">
        <v>50</v>
      </c>
      <c r="C23" s="11" t="s">
        <v>23</v>
      </c>
      <c r="D23" s="9">
        <f>E23+F23+G23</f>
        <v>687</v>
      </c>
      <c r="E23" s="9">
        <f>E24+E25+E26+E27</f>
        <v>87</v>
      </c>
      <c r="F23" s="9">
        <f>F24+F25+F26+F27</f>
        <v>300</v>
      </c>
      <c r="G23" s="9">
        <f>G24+G25+G26+G27</f>
        <v>300</v>
      </c>
    </row>
    <row r="24" spans="1:7" ht="27" customHeight="1">
      <c r="A24" s="25"/>
      <c r="B24" s="25"/>
      <c r="C24" s="11" t="s">
        <v>4</v>
      </c>
      <c r="D24" s="9">
        <f>SUM(E24:G24)</f>
        <v>0</v>
      </c>
      <c r="E24" s="9">
        <v>0</v>
      </c>
      <c r="F24" s="9">
        <v>0</v>
      </c>
      <c r="G24" s="9">
        <v>0</v>
      </c>
    </row>
    <row r="25" spans="1:7" ht="27" customHeight="1">
      <c r="A25" s="25"/>
      <c r="B25" s="25"/>
      <c r="C25" s="11" t="s">
        <v>6</v>
      </c>
      <c r="D25" s="9">
        <f>SUM(E25:G25)</f>
        <v>0</v>
      </c>
      <c r="E25" s="9">
        <v>0</v>
      </c>
      <c r="F25" s="9">
        <v>0</v>
      </c>
      <c r="G25" s="9">
        <v>0</v>
      </c>
    </row>
    <row r="26" spans="1:7" ht="27" customHeight="1">
      <c r="A26" s="25"/>
      <c r="B26" s="25"/>
      <c r="C26" s="11" t="s">
        <v>7</v>
      </c>
      <c r="D26" s="9">
        <f>SUM(E26:G26)</f>
        <v>687</v>
      </c>
      <c r="E26" s="9">
        <f>'Прилож 2'!E18</f>
        <v>87</v>
      </c>
      <c r="F26" s="9">
        <f>'Прилож 2'!F18</f>
        <v>300</v>
      </c>
      <c r="G26" s="9">
        <f>'Прилож 2'!G18</f>
        <v>300</v>
      </c>
    </row>
    <row r="27" spans="1:7" ht="27" customHeight="1">
      <c r="A27" s="26"/>
      <c r="B27" s="26"/>
      <c r="C27" s="11" t="s">
        <v>5</v>
      </c>
      <c r="D27" s="9">
        <f>SUM(E27:G27)</f>
        <v>0</v>
      </c>
      <c r="E27" s="9">
        <v>0</v>
      </c>
      <c r="F27" s="9">
        <v>0</v>
      </c>
      <c r="G27" s="9">
        <v>0</v>
      </c>
    </row>
    <row r="28" spans="1:7" ht="21.75" customHeight="1">
      <c r="A28" s="24" t="s">
        <v>16</v>
      </c>
      <c r="B28" s="24" t="s">
        <v>18</v>
      </c>
      <c r="C28" s="11" t="s">
        <v>23</v>
      </c>
      <c r="D28" s="9">
        <f t="shared" si="1"/>
        <v>24177</v>
      </c>
      <c r="E28" s="9">
        <f>SUM(E29:E32)</f>
        <v>12452</v>
      </c>
      <c r="F28" s="9">
        <f>SUM(F29:F32)</f>
        <v>6600</v>
      </c>
      <c r="G28" s="9">
        <f>SUM(G29:G32)</f>
        <v>5125</v>
      </c>
    </row>
    <row r="29" spans="1:7" ht="21.75" customHeight="1">
      <c r="A29" s="25"/>
      <c r="B29" s="25"/>
      <c r="C29" s="11" t="s">
        <v>4</v>
      </c>
      <c r="D29" s="9">
        <f t="shared" si="1"/>
        <v>0</v>
      </c>
      <c r="E29" s="9">
        <f aca="true" t="shared" si="3" ref="E29:G30">E34+E45+E50+E55+E60</f>
        <v>0</v>
      </c>
      <c r="F29" s="9">
        <f t="shared" si="3"/>
        <v>0</v>
      </c>
      <c r="G29" s="9">
        <f t="shared" si="3"/>
        <v>0</v>
      </c>
    </row>
    <row r="30" spans="1:7" ht="21.75" customHeight="1">
      <c r="A30" s="25"/>
      <c r="B30" s="25"/>
      <c r="C30" s="11" t="s">
        <v>6</v>
      </c>
      <c r="D30" s="9">
        <f t="shared" si="1"/>
        <v>16264.2</v>
      </c>
      <c r="E30" s="9">
        <f>E35+E46+E51+E56+E61+E67</f>
        <v>10264.2</v>
      </c>
      <c r="F30" s="9">
        <f t="shared" si="3"/>
        <v>3000</v>
      </c>
      <c r="G30" s="9">
        <f t="shared" si="3"/>
        <v>3000</v>
      </c>
    </row>
    <row r="31" spans="1:7" ht="21.75" customHeight="1">
      <c r="A31" s="25"/>
      <c r="B31" s="25"/>
      <c r="C31" s="11" t="s">
        <v>7</v>
      </c>
      <c r="D31" s="9">
        <f>SUM(E31:G31)</f>
        <v>7912.8</v>
      </c>
      <c r="E31" s="9">
        <f>E36+E47+E52+E57+E62+E68</f>
        <v>2187.8</v>
      </c>
      <c r="F31" s="9">
        <f>F36+F47+F52+F57+F62+F68</f>
        <v>3600</v>
      </c>
      <c r="G31" s="9">
        <f>G36+G47+G52+G57+G62+G68</f>
        <v>2125</v>
      </c>
    </row>
    <row r="32" spans="1:7" ht="21.75" customHeight="1">
      <c r="A32" s="26"/>
      <c r="B32" s="26"/>
      <c r="C32" s="11" t="s">
        <v>5</v>
      </c>
      <c r="D32" s="9">
        <f t="shared" si="1"/>
        <v>0</v>
      </c>
      <c r="E32" s="9">
        <f>E37+E48+E53+E58+E63</f>
        <v>0</v>
      </c>
      <c r="F32" s="9">
        <f>F37+F48+F53+F58+F63</f>
        <v>0</v>
      </c>
      <c r="G32" s="9">
        <f>G37+G48+G53+G58+G63</f>
        <v>0</v>
      </c>
    </row>
    <row r="33" spans="1:7" ht="21.75" customHeight="1">
      <c r="A33" s="17" t="s">
        <v>17</v>
      </c>
      <c r="B33" s="19" t="s">
        <v>22</v>
      </c>
      <c r="C33" s="11" t="s">
        <v>23</v>
      </c>
      <c r="D33" s="9">
        <f>E33+F33+G33</f>
        <v>900</v>
      </c>
      <c r="E33" s="9">
        <f>SUM(E34:E37)</f>
        <v>300</v>
      </c>
      <c r="F33" s="9">
        <f>SUM(F34:F37)</f>
        <v>300</v>
      </c>
      <c r="G33" s="9">
        <f>SUM(G34:G37)</f>
        <v>300</v>
      </c>
    </row>
    <row r="34" spans="1:7" ht="21.75" customHeight="1">
      <c r="A34" s="17"/>
      <c r="B34" s="19"/>
      <c r="C34" s="12" t="s">
        <v>4</v>
      </c>
      <c r="D34" s="9">
        <f>E34+F34+G34</f>
        <v>0</v>
      </c>
      <c r="E34" s="9">
        <v>0</v>
      </c>
      <c r="F34" s="9">
        <v>0</v>
      </c>
      <c r="G34" s="9">
        <v>0</v>
      </c>
    </row>
    <row r="35" spans="1:7" ht="21.75" customHeight="1">
      <c r="A35" s="17"/>
      <c r="B35" s="19"/>
      <c r="C35" s="12" t="s">
        <v>6</v>
      </c>
      <c r="D35" s="9">
        <f>E35+F35+G35</f>
        <v>0</v>
      </c>
      <c r="E35" s="9">
        <v>0</v>
      </c>
      <c r="F35" s="9">
        <v>0</v>
      </c>
      <c r="G35" s="9">
        <v>0</v>
      </c>
    </row>
    <row r="36" spans="1:7" ht="21.75" customHeight="1">
      <c r="A36" s="17"/>
      <c r="B36" s="19"/>
      <c r="C36" s="12" t="s">
        <v>7</v>
      </c>
      <c r="D36" s="9">
        <f>E36+F36+G36</f>
        <v>900</v>
      </c>
      <c r="E36" s="9">
        <f>'Прилож 2'!E25</f>
        <v>300</v>
      </c>
      <c r="F36" s="9">
        <f>'Прилож 2'!F25</f>
        <v>300</v>
      </c>
      <c r="G36" s="9">
        <f>'Прилож 2'!G25</f>
        <v>300</v>
      </c>
    </row>
    <row r="37" spans="1:7" ht="21.75" customHeight="1">
      <c r="A37" s="17"/>
      <c r="B37" s="19"/>
      <c r="C37" s="12" t="s">
        <v>5</v>
      </c>
      <c r="D37" s="9">
        <f>E37+F37+G37</f>
        <v>0</v>
      </c>
      <c r="E37" s="9">
        <v>0</v>
      </c>
      <c r="F37" s="9">
        <v>0</v>
      </c>
      <c r="G37" s="9">
        <v>0</v>
      </c>
    </row>
    <row r="38" spans="1:7" ht="31.5" customHeight="1">
      <c r="A38" s="11" t="s">
        <v>24</v>
      </c>
      <c r="B38" s="11" t="s">
        <v>41</v>
      </c>
      <c r="C38" s="11"/>
      <c r="D38" s="9"/>
      <c r="E38" s="9"/>
      <c r="F38" s="9"/>
      <c r="G38" s="9"/>
    </row>
    <row r="39" spans="1:7" ht="27" customHeight="1" hidden="1">
      <c r="A39" s="11"/>
      <c r="B39" s="11"/>
      <c r="C39" s="12"/>
      <c r="D39" s="9"/>
      <c r="E39" s="9"/>
      <c r="F39" s="9"/>
      <c r="G39" s="9"/>
    </row>
    <row r="40" spans="1:7" ht="27" customHeight="1" hidden="1">
      <c r="A40" s="11"/>
      <c r="B40" s="11"/>
      <c r="C40" s="12"/>
      <c r="D40" s="9"/>
      <c r="E40" s="9"/>
      <c r="F40" s="9"/>
      <c r="G40" s="9"/>
    </row>
    <row r="41" spans="1:7" ht="27" customHeight="1" hidden="1">
      <c r="A41" s="11"/>
      <c r="B41" s="11"/>
      <c r="C41" s="12"/>
      <c r="D41" s="9"/>
      <c r="E41" s="9"/>
      <c r="F41" s="9"/>
      <c r="G41" s="9"/>
    </row>
    <row r="42" spans="1:7" ht="27" customHeight="1" hidden="1">
      <c r="A42" s="11"/>
      <c r="B42" s="11"/>
      <c r="C42" s="12"/>
      <c r="D42" s="9"/>
      <c r="E42" s="9"/>
      <c r="F42" s="9"/>
      <c r="G42" s="9"/>
    </row>
    <row r="43" spans="1:7" ht="15.75">
      <c r="A43" s="7">
        <v>1</v>
      </c>
      <c r="B43" s="7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</row>
    <row r="44" spans="1:7" ht="36.75" customHeight="1">
      <c r="A44" s="17" t="s">
        <v>25</v>
      </c>
      <c r="B44" s="27" t="s">
        <v>30</v>
      </c>
      <c r="C44" s="11" t="s">
        <v>23</v>
      </c>
      <c r="D44" s="9">
        <f aca="true" t="shared" si="4" ref="D44:D63">E44+F44+G44</f>
        <v>3650</v>
      </c>
      <c r="E44" s="9">
        <f>SUM(E45:E48)</f>
        <v>0</v>
      </c>
      <c r="F44" s="9">
        <f>SUM(F45:F48)</f>
        <v>1825</v>
      </c>
      <c r="G44" s="9">
        <f>SUM(G45:G48)</f>
        <v>1825</v>
      </c>
    </row>
    <row r="45" spans="1:7" ht="36.75" customHeight="1">
      <c r="A45" s="17"/>
      <c r="B45" s="28"/>
      <c r="C45" s="12" t="s">
        <v>4</v>
      </c>
      <c r="D45" s="9">
        <f t="shared" si="4"/>
        <v>0</v>
      </c>
      <c r="E45" s="9">
        <v>0</v>
      </c>
      <c r="F45" s="9">
        <v>0</v>
      </c>
      <c r="G45" s="9">
        <v>0</v>
      </c>
    </row>
    <row r="46" spans="1:7" ht="36.75" customHeight="1">
      <c r="A46" s="17"/>
      <c r="B46" s="28"/>
      <c r="C46" s="12" t="s">
        <v>6</v>
      </c>
      <c r="D46" s="9">
        <f t="shared" si="4"/>
        <v>0</v>
      </c>
      <c r="E46" s="9">
        <v>0</v>
      </c>
      <c r="F46" s="9">
        <v>0</v>
      </c>
      <c r="G46" s="9">
        <v>0</v>
      </c>
    </row>
    <row r="47" spans="1:7" ht="36.75" customHeight="1">
      <c r="A47" s="17"/>
      <c r="B47" s="28"/>
      <c r="C47" s="12" t="s">
        <v>7</v>
      </c>
      <c r="D47" s="9">
        <f t="shared" si="4"/>
        <v>3650</v>
      </c>
      <c r="E47" s="9">
        <f>'Прилож 2'!E31</f>
        <v>0</v>
      </c>
      <c r="F47" s="9">
        <f>'Прилож 2'!F31</f>
        <v>1825</v>
      </c>
      <c r="G47" s="9">
        <f>'Прилож 2'!G31</f>
        <v>1825</v>
      </c>
    </row>
    <row r="48" spans="1:7" ht="192" customHeight="1">
      <c r="A48" s="17"/>
      <c r="B48" s="29"/>
      <c r="C48" s="12" t="s">
        <v>5</v>
      </c>
      <c r="D48" s="9">
        <f t="shared" si="4"/>
        <v>0</v>
      </c>
      <c r="E48" s="9">
        <v>0</v>
      </c>
      <c r="F48" s="9">
        <v>0</v>
      </c>
      <c r="G48" s="9">
        <v>0</v>
      </c>
    </row>
    <row r="49" spans="1:7" ht="18.75" customHeight="1">
      <c r="A49" s="17" t="s">
        <v>36</v>
      </c>
      <c r="B49" s="19" t="s">
        <v>37</v>
      </c>
      <c r="C49" s="11" t="s">
        <v>23</v>
      </c>
      <c r="D49" s="9">
        <f t="shared" si="4"/>
        <v>9000</v>
      </c>
      <c r="E49" s="9">
        <f>SUM(E50:E53)</f>
        <v>3000</v>
      </c>
      <c r="F49" s="9">
        <f>SUM(F50:F53)</f>
        <v>3000</v>
      </c>
      <c r="G49" s="9">
        <f>SUM(G50:G53)</f>
        <v>3000</v>
      </c>
    </row>
    <row r="50" spans="1:7" ht="18.75" customHeight="1">
      <c r="A50" s="17"/>
      <c r="B50" s="19"/>
      <c r="C50" s="11" t="s">
        <v>4</v>
      </c>
      <c r="D50" s="9">
        <f t="shared" si="4"/>
        <v>0</v>
      </c>
      <c r="E50" s="9">
        <v>0</v>
      </c>
      <c r="F50" s="9">
        <v>0</v>
      </c>
      <c r="G50" s="9">
        <v>0</v>
      </c>
    </row>
    <row r="51" spans="1:7" ht="18.75" customHeight="1">
      <c r="A51" s="17"/>
      <c r="B51" s="19"/>
      <c r="C51" s="11" t="s">
        <v>6</v>
      </c>
      <c r="D51" s="9">
        <f t="shared" si="4"/>
        <v>9000</v>
      </c>
      <c r="E51" s="9">
        <v>3000</v>
      </c>
      <c r="F51" s="9">
        <v>3000</v>
      </c>
      <c r="G51" s="9">
        <v>3000</v>
      </c>
    </row>
    <row r="52" spans="1:7" ht="18.75" customHeight="1">
      <c r="A52" s="17"/>
      <c r="B52" s="19"/>
      <c r="C52" s="11" t="s">
        <v>7</v>
      </c>
      <c r="D52" s="9">
        <f t="shared" si="4"/>
        <v>0</v>
      </c>
      <c r="E52" s="9">
        <v>0</v>
      </c>
      <c r="F52" s="9">
        <v>0</v>
      </c>
      <c r="G52" s="9">
        <v>0</v>
      </c>
    </row>
    <row r="53" spans="1:7" ht="18.75" customHeight="1">
      <c r="A53" s="17"/>
      <c r="B53" s="19"/>
      <c r="C53" s="11" t="s">
        <v>5</v>
      </c>
      <c r="D53" s="9">
        <f t="shared" si="4"/>
        <v>0</v>
      </c>
      <c r="E53" s="9">
        <v>0</v>
      </c>
      <c r="F53" s="9">
        <v>0</v>
      </c>
      <c r="G53" s="9">
        <v>0</v>
      </c>
    </row>
    <row r="54" spans="1:7" ht="18.75" customHeight="1">
      <c r="A54" s="24" t="s">
        <v>38</v>
      </c>
      <c r="B54" s="24" t="s">
        <v>45</v>
      </c>
      <c r="C54" s="11" t="s">
        <v>23</v>
      </c>
      <c r="D54" s="9">
        <f t="shared" si="4"/>
        <v>7132.2</v>
      </c>
      <c r="E54" s="9">
        <f>E55+E56+E57+E58</f>
        <v>7132.2</v>
      </c>
      <c r="F54" s="9">
        <f>F55+F56+F57+F58</f>
        <v>0</v>
      </c>
      <c r="G54" s="9">
        <f>G55+G56+G57+G58</f>
        <v>0</v>
      </c>
    </row>
    <row r="55" spans="1:7" ht="18.75" customHeight="1">
      <c r="A55" s="25"/>
      <c r="B55" s="25"/>
      <c r="C55" s="11" t="s">
        <v>4</v>
      </c>
      <c r="D55" s="9">
        <f t="shared" si="4"/>
        <v>0</v>
      </c>
      <c r="E55" s="9">
        <v>0</v>
      </c>
      <c r="F55" s="9">
        <v>0</v>
      </c>
      <c r="G55" s="9">
        <v>0</v>
      </c>
    </row>
    <row r="56" spans="1:7" ht="18.75" customHeight="1">
      <c r="A56" s="25"/>
      <c r="B56" s="25"/>
      <c r="C56" s="11" t="s">
        <v>6</v>
      </c>
      <c r="D56" s="9">
        <f t="shared" si="4"/>
        <v>5657.2</v>
      </c>
      <c r="E56" s="9">
        <f>0+5657.2</f>
        <v>5657.2</v>
      </c>
      <c r="F56" s="9">
        <v>0</v>
      </c>
      <c r="G56" s="9">
        <v>0</v>
      </c>
    </row>
    <row r="57" spans="1:7" ht="18.75" customHeight="1">
      <c r="A57" s="25"/>
      <c r="B57" s="25"/>
      <c r="C57" s="11" t="s">
        <v>7</v>
      </c>
      <c r="D57" s="9">
        <f t="shared" si="4"/>
        <v>1475</v>
      </c>
      <c r="E57" s="9">
        <f>'Прилож 2'!E40</f>
        <v>1475</v>
      </c>
      <c r="F57" s="9">
        <f>'Прилож 2'!F40</f>
        <v>0</v>
      </c>
      <c r="G57" s="9">
        <f>'Прилож 2'!G40</f>
        <v>0</v>
      </c>
    </row>
    <row r="58" spans="1:7" ht="18.75" customHeight="1">
      <c r="A58" s="26"/>
      <c r="B58" s="26"/>
      <c r="C58" s="11" t="s">
        <v>5</v>
      </c>
      <c r="D58" s="9">
        <f t="shared" si="4"/>
        <v>0</v>
      </c>
      <c r="E58" s="9">
        <v>0</v>
      </c>
      <c r="F58" s="9">
        <v>0</v>
      </c>
      <c r="G58" s="9">
        <v>0</v>
      </c>
    </row>
    <row r="59" spans="1:7" ht="18.75" customHeight="1">
      <c r="A59" s="24" t="s">
        <v>39</v>
      </c>
      <c r="B59" s="24" t="s">
        <v>46</v>
      </c>
      <c r="C59" s="11" t="s">
        <v>23</v>
      </c>
      <c r="D59" s="9">
        <f t="shared" si="4"/>
        <v>1475</v>
      </c>
      <c r="E59" s="9">
        <f>E60+E61+E62+E63</f>
        <v>0</v>
      </c>
      <c r="F59" s="9">
        <f>F60+F61+F62+F63</f>
        <v>1475</v>
      </c>
      <c r="G59" s="9">
        <f>G60+G61+G62+G63</f>
        <v>0</v>
      </c>
    </row>
    <row r="60" spans="1:7" ht="18.75" customHeight="1">
      <c r="A60" s="25"/>
      <c r="B60" s="25"/>
      <c r="C60" s="11" t="s">
        <v>4</v>
      </c>
      <c r="D60" s="9">
        <f t="shared" si="4"/>
        <v>0</v>
      </c>
      <c r="E60" s="9">
        <v>0</v>
      </c>
      <c r="F60" s="9">
        <v>0</v>
      </c>
      <c r="G60" s="9">
        <v>0</v>
      </c>
    </row>
    <row r="61" spans="1:7" ht="18.75" customHeight="1">
      <c r="A61" s="25"/>
      <c r="B61" s="25"/>
      <c r="C61" s="11" t="s">
        <v>6</v>
      </c>
      <c r="D61" s="9">
        <f t="shared" si="4"/>
        <v>0</v>
      </c>
      <c r="E61" s="9">
        <v>0</v>
      </c>
      <c r="F61" s="9">
        <v>0</v>
      </c>
      <c r="G61" s="9">
        <v>0</v>
      </c>
    </row>
    <row r="62" spans="1:7" ht="18.75" customHeight="1">
      <c r="A62" s="25"/>
      <c r="B62" s="25"/>
      <c r="C62" s="11" t="s">
        <v>7</v>
      </c>
      <c r="D62" s="9">
        <f t="shared" si="4"/>
        <v>1475</v>
      </c>
      <c r="E62" s="9">
        <f>'Прилож 2'!E43</f>
        <v>0</v>
      </c>
      <c r="F62" s="9">
        <f>'Прилож 2'!F43</f>
        <v>1475</v>
      </c>
      <c r="G62" s="9">
        <f>'Прилож 2'!G43</f>
        <v>0</v>
      </c>
    </row>
    <row r="63" spans="1:7" ht="18.75" customHeight="1">
      <c r="A63" s="26"/>
      <c r="B63" s="26"/>
      <c r="C63" s="11" t="s">
        <v>5</v>
      </c>
      <c r="D63" s="9">
        <f t="shared" si="4"/>
        <v>0</v>
      </c>
      <c r="E63" s="9">
        <v>0</v>
      </c>
      <c r="F63" s="9">
        <v>0</v>
      </c>
      <c r="G63" s="9">
        <v>0</v>
      </c>
    </row>
    <row r="64" spans="1:7" ht="18.75" customHeight="1">
      <c r="A64" s="7">
        <v>1</v>
      </c>
      <c r="B64" s="7">
        <v>2</v>
      </c>
      <c r="C64" s="13">
        <v>3</v>
      </c>
      <c r="D64" s="13">
        <v>4</v>
      </c>
      <c r="E64" s="13">
        <v>5</v>
      </c>
      <c r="F64" s="13">
        <v>6</v>
      </c>
      <c r="G64" s="13">
        <v>7</v>
      </c>
    </row>
    <row r="65" spans="1:7" ht="18" customHeight="1">
      <c r="A65" s="24" t="s">
        <v>42</v>
      </c>
      <c r="B65" s="24" t="s">
        <v>43</v>
      </c>
      <c r="C65" s="11" t="s">
        <v>23</v>
      </c>
      <c r="D65" s="9">
        <f>E65+F65+G65</f>
        <v>2019.8</v>
      </c>
      <c r="E65" s="9">
        <f>SUM(E66:E69)</f>
        <v>2019.8</v>
      </c>
      <c r="F65" s="9">
        <f>SUM(F66:F69)</f>
        <v>0</v>
      </c>
      <c r="G65" s="9">
        <f>SUM(G66:G69)</f>
        <v>0</v>
      </c>
    </row>
    <row r="66" spans="1:7" ht="18" customHeight="1">
      <c r="A66" s="25"/>
      <c r="B66" s="25"/>
      <c r="C66" s="11" t="s">
        <v>4</v>
      </c>
      <c r="D66" s="9">
        <f>E66+F66+G66</f>
        <v>0</v>
      </c>
      <c r="E66" s="9">
        <v>0</v>
      </c>
      <c r="F66" s="9">
        <v>0</v>
      </c>
      <c r="G66" s="9">
        <v>0</v>
      </c>
    </row>
    <row r="67" spans="1:7" ht="18" customHeight="1">
      <c r="A67" s="25"/>
      <c r="B67" s="25"/>
      <c r="C67" s="11" t="s">
        <v>6</v>
      </c>
      <c r="D67" s="9">
        <f>E67+F67+G67</f>
        <v>1607</v>
      </c>
      <c r="E67" s="9">
        <f>0+1607</f>
        <v>1607</v>
      </c>
      <c r="F67" s="9">
        <v>0</v>
      </c>
      <c r="G67" s="9">
        <v>0</v>
      </c>
    </row>
    <row r="68" spans="1:7" ht="18" customHeight="1">
      <c r="A68" s="25"/>
      <c r="B68" s="25"/>
      <c r="C68" s="11" t="s">
        <v>7</v>
      </c>
      <c r="D68" s="9">
        <f>E68+F68+G68</f>
        <v>412.8</v>
      </c>
      <c r="E68" s="9">
        <f>'Прилож 2'!E46</f>
        <v>412.8</v>
      </c>
      <c r="F68" s="9">
        <f>'Прилож 2'!F46</f>
        <v>0</v>
      </c>
      <c r="G68" s="9">
        <f>'Прилож 2'!G46</f>
        <v>0</v>
      </c>
    </row>
    <row r="69" spans="1:7" ht="18" customHeight="1">
      <c r="A69" s="26"/>
      <c r="B69" s="26"/>
      <c r="C69" s="11" t="s">
        <v>5</v>
      </c>
      <c r="D69" s="9">
        <f>E69+F69+G69</f>
        <v>0</v>
      </c>
      <c r="E69" s="9">
        <v>0</v>
      </c>
      <c r="F69" s="9">
        <v>0</v>
      </c>
      <c r="G69" s="9">
        <v>0</v>
      </c>
    </row>
  </sheetData>
  <sheetProtection/>
  <autoFilter ref="A6:G6"/>
  <mergeCells count="30">
    <mergeCell ref="B54:B58"/>
    <mergeCell ref="A54:A58"/>
    <mergeCell ref="B59:B63"/>
    <mergeCell ref="A59:A63"/>
    <mergeCell ref="B23:B27"/>
    <mergeCell ref="A23:A27"/>
    <mergeCell ref="A49:A53"/>
    <mergeCell ref="B49:B53"/>
    <mergeCell ref="B33:B37"/>
    <mergeCell ref="A33:A37"/>
    <mergeCell ref="B28:B32"/>
    <mergeCell ref="A28:A32"/>
    <mergeCell ref="D1:G1"/>
    <mergeCell ref="E3:G3"/>
    <mergeCell ref="A7:A11"/>
    <mergeCell ref="B7:B11"/>
    <mergeCell ref="A2:G2"/>
    <mergeCell ref="A4:A5"/>
    <mergeCell ref="B4:B5"/>
    <mergeCell ref="C4:C5"/>
    <mergeCell ref="B65:B69"/>
    <mergeCell ref="A65:A69"/>
    <mergeCell ref="A12:A16"/>
    <mergeCell ref="B12:B16"/>
    <mergeCell ref="D4:G4"/>
    <mergeCell ref="A44:A48"/>
    <mergeCell ref="B44:B48"/>
    <mergeCell ref="A17:A21"/>
    <mergeCell ref="B17:B21"/>
  </mergeCells>
  <printOptions horizontalCentered="1"/>
  <pageMargins left="0.7874015748031497" right="0.7874015748031497" top="1.141732283464567" bottom="0.5905511811023623" header="0.31496062992125984" footer="0.31496062992125984"/>
  <pageSetup fitToHeight="17" horizontalDpi="600" verticalDpi="600" orientation="landscape" paperSize="9" scale="67" r:id="rId1"/>
  <rowBreaks count="4" manualBreakCount="4">
    <brk id="21" max="6" man="1"/>
    <brk id="42" max="6" man="1"/>
    <brk id="63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2023-12-11T01:31:55Z</dcterms:modified>
  <cp:category/>
  <cp:version/>
  <cp:contentType/>
  <cp:contentStatus/>
</cp:coreProperties>
</file>